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ggscotland.sharepoint.com/sites/FundsandFunding/Generation Cashback/Phase 6/Anna/Budgeting for units/"/>
    </mc:Choice>
  </mc:AlternateContent>
  <xr:revisionPtr revIDLastSave="787" documentId="13_ncr:1_{C8B7BF37-5B04-4C9B-A93E-D18E6011A8B9}" xr6:coauthVersionLast="47" xr6:coauthVersionMax="47" xr10:uidLastSave="{08C796FD-6D76-439B-A4EC-D3E12D8E8162}"/>
  <bookViews>
    <workbookView xWindow="-108" yWindow="-108" windowWidth="23256" windowHeight="12456" xr2:uid="{FECB91F7-BF0F-4625-9E1B-5FAC042014CF}"/>
  </bookViews>
  <sheets>
    <sheet name="Unit fees" sheetId="1" r:id="rId1"/>
    <sheet name="Day trip" sheetId="2" r:id="rId2"/>
    <sheet name="Residential trip"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G2" i="1" s="1"/>
  <c r="E18" i="3"/>
  <c r="F18" i="3"/>
  <c r="G18" i="3"/>
  <c r="H18" i="3"/>
  <c r="I18" i="3"/>
  <c r="J18" i="3"/>
  <c r="D18" i="3"/>
  <c r="K11" i="3"/>
  <c r="K12" i="3"/>
  <c r="K13" i="3"/>
  <c r="K14" i="3"/>
  <c r="K15" i="3"/>
  <c r="K16" i="3"/>
  <c r="K17" i="3"/>
  <c r="K10" i="3"/>
  <c r="E12" i="2"/>
  <c r="E11" i="2"/>
  <c r="E7" i="2"/>
  <c r="E8" i="2"/>
  <c r="E9" i="2"/>
  <c r="E6" i="2"/>
  <c r="K18" i="3" l="1"/>
  <c r="D23" i="3" s="1"/>
  <c r="D27" i="3" s="1"/>
  <c r="D18" i="2"/>
  <c r="D20" i="2" s="1"/>
  <c r="G3" i="1"/>
  <c r="G5" i="1" s="1"/>
  <c r="G8" i="1" l="1"/>
  <c r="G7" i="1"/>
  <c r="G11" i="1"/>
  <c r="G10" i="1"/>
  <c r="G9" i="1"/>
</calcChain>
</file>

<file path=xl/sharedStrings.xml><?xml version="1.0" encoding="utf-8"?>
<sst xmlns="http://schemas.openxmlformats.org/spreadsheetml/2006/main" count="76" uniqueCount="70">
  <si>
    <t>Estimated cost of unit contribution to trips</t>
  </si>
  <si>
    <t>Estimated cost of unit contribution to residentials</t>
  </si>
  <si>
    <t>Estimated cost of unit contribution to uniform</t>
  </si>
  <si>
    <t>Total estimated cost of year</t>
  </si>
  <si>
    <t>Total estimated cost with added 5% for contingency</t>
  </si>
  <si>
    <t>Estimated income from fundraising/gift aid/other income</t>
  </si>
  <si>
    <t>Estimated other costs</t>
  </si>
  <si>
    <t>Estimated cost of in unit activities</t>
  </si>
  <si>
    <t>This spreadsheet can be shared with parents to help explain the cost of guiding</t>
  </si>
  <si>
    <t>Number of young members</t>
  </si>
  <si>
    <t>Number of volunteers</t>
  </si>
  <si>
    <t>Money already in account to be spent on activity this year</t>
  </si>
  <si>
    <t>Complete all the cells in yellow to help you work out what you should be charging for a day trip</t>
  </si>
  <si>
    <t>It's better to overestimate the cost than underestimate, and surplus money can always be returned to parents, or used to make the activity more exciting on the day (ie by buying everyone a snack)</t>
  </si>
  <si>
    <t>Number of young members on the trip</t>
  </si>
  <si>
    <t>For trips where tickets/transport need to be booked in advance, you may need to add contingency in case someone drops out, ask for a deposit, or make the trip non-refundable</t>
  </si>
  <si>
    <t>Estimated cost of transport for the trip*</t>
  </si>
  <si>
    <t>*Scotrail have a kids for a quid ticket option, and young people with a NEC can get free bus travel. Look into public transport options to help keep costs low</t>
  </si>
  <si>
    <t>Estimated cost of breakfast per person</t>
  </si>
  <si>
    <t>Estimated cost of lunch per person</t>
  </si>
  <si>
    <t>Estimated cost of dinner per person</t>
  </si>
  <si>
    <t>Estimated cost of snacks per person</t>
  </si>
  <si>
    <t>Young member entry fees per person</t>
  </si>
  <si>
    <t>Adult entry fees per person</t>
  </si>
  <si>
    <t>Estimated cost of extra items (ie activity packs for the train)</t>
  </si>
  <si>
    <t>Cost towards souvenir per person</t>
  </si>
  <si>
    <t>Unit contribution towards trip</t>
  </si>
  <si>
    <t>Total cost of trip</t>
  </si>
  <si>
    <t>Cost per young member</t>
  </si>
  <si>
    <t>Total</t>
  </si>
  <si>
    <t>Number of volunteers on the trip</t>
  </si>
  <si>
    <t>Total cost of travel to and from the trip</t>
  </si>
  <si>
    <t>Contingency needed</t>
  </si>
  <si>
    <t>Total accomodation cost</t>
  </si>
  <si>
    <t>Day 1</t>
  </si>
  <si>
    <t>Day 2</t>
  </si>
  <si>
    <t>Day 3</t>
  </si>
  <si>
    <t>Day 4</t>
  </si>
  <si>
    <t>Day 5</t>
  </si>
  <si>
    <t>Day 6</t>
  </si>
  <si>
    <t>Day 7</t>
  </si>
  <si>
    <t>Estimated costs per person for each day</t>
  </si>
  <si>
    <t>Breakfast</t>
  </si>
  <si>
    <t>Lunch</t>
  </si>
  <si>
    <t>Dinner</t>
  </si>
  <si>
    <t>Snacks / drinks</t>
  </si>
  <si>
    <t>Travel within trip</t>
  </si>
  <si>
    <t>Adventurous or paid for activities per person</t>
  </si>
  <si>
    <t>Other activities (ie craft)</t>
  </si>
  <si>
    <t>Contingency</t>
  </si>
  <si>
    <t>Contribution from unit funds</t>
  </si>
  <si>
    <t>Contribution from unit fundraising</t>
  </si>
  <si>
    <t>Total cost per young member</t>
  </si>
  <si>
    <t>Other trip resources (eg branded hoodies, travel insurance)</t>
  </si>
  <si>
    <t>*Scotrail have a kids for a quid ticket option, and young people with a NEC can get free bus travel within Scotland. Look into public transport options to help keep costs low</t>
  </si>
  <si>
    <t>Complete all the cells in yellow to help you work out what you should be charging for a residential trip. Complete this form once when you start to plan your trip, and then update it as you start to make bookings to find the true cost of your trip</t>
  </si>
  <si>
    <t>Other</t>
  </si>
  <si>
    <t>It's better to overestimate the cost than underestimate, and surplus money can always be returned to parents, or used to make the activity more exciting on the day (ie by buying everyone a snack or souvenir)</t>
  </si>
  <si>
    <t>Total cost split between 90% of girls (to allow for unexpected leavers or girls who don't pay)</t>
  </si>
  <si>
    <t>Estimated annual subscriptions total</t>
  </si>
  <si>
    <t>Estimated cost of annual subscriptions per member</t>
  </si>
  <si>
    <t>Estimated meeting place costs per year</t>
  </si>
  <si>
    <t>Estimated cost of unit contribution to volunteer expenses</t>
  </si>
  <si>
    <t>Complete all the cells in yellow to help you work out what you should be charging for fees</t>
  </si>
  <si>
    <t>Fees per term (4 term year) should be at least</t>
  </si>
  <si>
    <t>Fees per month (12 month year) should be at least</t>
  </si>
  <si>
    <t>Fees per month (9 month year) should be at least</t>
  </si>
  <si>
    <t>Weekly fees (40 week year) should be at least</t>
  </si>
  <si>
    <t>Fees per term (3 term year) should be at least</t>
  </si>
  <si>
    <t>If you don't know what next year's annual subscription will be, take last year's amount and add £5. It's better to overestimate than underestimate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</si>
</sst>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 x14ac:knownFonts="1">
    <font>
      <sz val="11"/>
      <color theme="1"/>
      <name val="Calibri"/>
      <family val="2"/>
      <scheme val="minor"/>
    </font>
    <font>
      <sz val="11"/>
      <color theme="1"/>
      <name val="Poppins"/>
    </font>
    <font>
      <b/>
      <sz val="11"/>
      <color theme="1"/>
      <name val="Poppins"/>
    </font>
  </fonts>
  <fills count="3">
    <fill>
      <patternFill patternType="none"/>
    </fill>
    <fill>
      <patternFill patternType="gray125"/>
    </fill>
    <fill>
      <patternFill patternType="solid">
        <fgColor rgb="FFFFFF0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s>
  <cellStyleXfs count="1">
    <xf numFmtId="0" fontId="0" fillId="0" borderId="0"/>
  </cellStyleXfs>
  <cellXfs count="30">
    <xf numFmtId="0" fontId="0" fillId="0" borderId="0" xfId="0"/>
    <xf numFmtId="0" fontId="1" fillId="0" borderId="0" xfId="0" applyFont="1"/>
    <xf numFmtId="0" fontId="1" fillId="0" borderId="1" xfId="0" applyFont="1" applyBorder="1"/>
    <xf numFmtId="0" fontId="1" fillId="2" borderId="1" xfId="0" applyFont="1" applyFill="1" applyBorder="1"/>
    <xf numFmtId="0" fontId="1" fillId="0" borderId="2" xfId="0" applyFont="1" applyBorder="1"/>
    <xf numFmtId="0" fontId="1" fillId="0" borderId="1" xfId="0" applyFont="1" applyBorder="1" applyAlignment="1">
      <alignment wrapText="1"/>
    </xf>
    <xf numFmtId="0" fontId="1" fillId="0" borderId="4" xfId="0" applyFont="1" applyBorder="1"/>
    <xf numFmtId="164" fontId="1" fillId="0" borderId="3" xfId="0" applyNumberFormat="1" applyFont="1" applyBorder="1"/>
    <xf numFmtId="164" fontId="1" fillId="0" borderId="1" xfId="0" applyNumberFormat="1" applyFont="1" applyBorder="1"/>
    <xf numFmtId="164" fontId="1" fillId="0" borderId="5" xfId="0" applyNumberFormat="1" applyFont="1" applyBorder="1"/>
    <xf numFmtId="164" fontId="1" fillId="0" borderId="6" xfId="0" applyNumberFormat="1" applyFont="1" applyBorder="1"/>
    <xf numFmtId="164" fontId="1" fillId="2" borderId="1" xfId="0" applyNumberFormat="1" applyFont="1" applyFill="1" applyBorder="1"/>
    <xf numFmtId="0" fontId="1" fillId="0" borderId="0" xfId="0" applyFont="1" applyAlignment="1">
      <alignment horizontal="center" vertical="center" wrapText="1"/>
    </xf>
    <xf numFmtId="164" fontId="1" fillId="2" borderId="7" xfId="0" applyNumberFormat="1" applyFont="1" applyFill="1" applyBorder="1"/>
    <xf numFmtId="0" fontId="1" fillId="0" borderId="0" xfId="0" applyFont="1" applyAlignment="1">
      <alignment vertical="center" wrapText="1"/>
    </xf>
    <xf numFmtId="0" fontId="1" fillId="0" borderId="8" xfId="0" applyFont="1" applyBorder="1"/>
    <xf numFmtId="0" fontId="1" fillId="0" borderId="9" xfId="0" applyFont="1" applyBorder="1"/>
    <xf numFmtId="0" fontId="1" fillId="2" borderId="3" xfId="0" applyFont="1" applyFill="1" applyBorder="1"/>
    <xf numFmtId="0" fontId="1" fillId="2" borderId="5" xfId="0" applyFont="1" applyFill="1" applyBorder="1"/>
    <xf numFmtId="0" fontId="1" fillId="0" borderId="10" xfId="0" applyFont="1" applyBorder="1"/>
    <xf numFmtId="0" fontId="1" fillId="0" borderId="11" xfId="0" applyFont="1" applyBorder="1"/>
    <xf numFmtId="0" fontId="2" fillId="0" borderId="13" xfId="0" applyFont="1" applyBorder="1"/>
    <xf numFmtId="0" fontId="1" fillId="0" borderId="14" xfId="0" applyFont="1" applyBorder="1"/>
    <xf numFmtId="0" fontId="2" fillId="0" borderId="1" xfId="0" applyFont="1" applyBorder="1"/>
    <xf numFmtId="164" fontId="1" fillId="2" borderId="0" xfId="0" applyNumberFormat="1" applyFont="1" applyFill="1"/>
    <xf numFmtId="164" fontId="1" fillId="2" borderId="5" xfId="0" applyNumberFormat="1" applyFont="1" applyFill="1" applyBorder="1"/>
    <xf numFmtId="164" fontId="1" fillId="2" borderId="12" xfId="0" applyNumberFormat="1" applyFont="1" applyFill="1" applyBorder="1"/>
    <xf numFmtId="164" fontId="1" fillId="2" borderId="6" xfId="0" applyNumberFormat="1" applyFont="1" applyFill="1" applyBorder="1"/>
    <xf numFmtId="164" fontId="1" fillId="0" borderId="0" xfId="0" applyNumberFormat="1" applyFont="1"/>
    <xf numFmtId="0" fontId="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83C65-6EB7-40C6-B706-040A115E0A90}">
  <dimension ref="A1:G18"/>
  <sheetViews>
    <sheetView tabSelected="1" zoomScale="88" zoomScaleNormal="88" workbookViewId="0">
      <selection activeCell="D19" sqref="D19"/>
    </sheetView>
  </sheetViews>
  <sheetFormatPr defaultRowHeight="20.399999999999999" x14ac:dyDescent="0.7"/>
  <cols>
    <col min="1" max="1" width="32.77734375" style="1" bestFit="1" customWidth="1"/>
    <col min="2" max="2" width="8.88671875" style="1"/>
    <col min="3" max="3" width="56.5546875" style="1" bestFit="1" customWidth="1"/>
    <col min="4" max="4" width="11.88671875" style="1" customWidth="1"/>
    <col min="5" max="5" width="8.88671875" style="1"/>
    <col min="6" max="6" width="57.77734375" style="1" customWidth="1"/>
    <col min="7" max="7" width="13.33203125" style="1" customWidth="1"/>
    <col min="8" max="16384" width="8.88671875" style="1"/>
  </cols>
  <sheetData>
    <row r="1" spans="1:7" ht="21" thickBot="1" x14ac:dyDescent="0.75"/>
    <row r="2" spans="1:7" ht="21" customHeight="1" thickBot="1" x14ac:dyDescent="0.75">
      <c r="A2" s="29" t="s">
        <v>63</v>
      </c>
      <c r="C2" s="2" t="s">
        <v>9</v>
      </c>
      <c r="D2" s="3"/>
      <c r="F2" s="4" t="s">
        <v>3</v>
      </c>
      <c r="G2" s="8">
        <f>D6+D8+D10+D11+D12+D13+D14+D15-D17-D18</f>
        <v>0</v>
      </c>
    </row>
    <row r="3" spans="1:7" ht="21" thickBot="1" x14ac:dyDescent="0.75">
      <c r="A3" s="29"/>
      <c r="C3" s="2" t="s">
        <v>10</v>
      </c>
      <c r="D3" s="3"/>
      <c r="F3" s="4" t="s">
        <v>4</v>
      </c>
      <c r="G3" s="8">
        <f>G2*1.05</f>
        <v>0</v>
      </c>
    </row>
    <row r="4" spans="1:7" ht="8.4" customHeight="1" thickBot="1" x14ac:dyDescent="0.75">
      <c r="A4" s="29"/>
    </row>
    <row r="5" spans="1:7" ht="41.4" thickBot="1" x14ac:dyDescent="0.75">
      <c r="A5" s="29"/>
      <c r="C5" s="2" t="s">
        <v>60</v>
      </c>
      <c r="D5" s="11"/>
      <c r="F5" s="5" t="s">
        <v>58</v>
      </c>
      <c r="G5" s="8">
        <f>IF(D2=0,0,(G3/(D2*0.9)))</f>
        <v>0</v>
      </c>
    </row>
    <row r="6" spans="1:7" ht="21" thickBot="1" x14ac:dyDescent="0.75">
      <c r="C6" s="2" t="s">
        <v>59</v>
      </c>
      <c r="D6" s="8">
        <f>(D2+D3)*D5</f>
        <v>0</v>
      </c>
    </row>
    <row r="7" spans="1:7" ht="21" customHeight="1" thickBot="1" x14ac:dyDescent="0.75">
      <c r="A7" s="29" t="s">
        <v>69</v>
      </c>
      <c r="F7" s="2" t="s">
        <v>68</v>
      </c>
      <c r="G7" s="7">
        <f>G5/3</f>
        <v>0</v>
      </c>
    </row>
    <row r="8" spans="1:7" ht="21" thickBot="1" x14ac:dyDescent="0.75">
      <c r="A8" s="29"/>
      <c r="C8" s="2" t="s">
        <v>61</v>
      </c>
      <c r="D8" s="11"/>
      <c r="F8" s="6" t="s">
        <v>64</v>
      </c>
      <c r="G8" s="8">
        <f>G5/4</f>
        <v>0</v>
      </c>
    </row>
    <row r="9" spans="1:7" ht="21" thickBot="1" x14ac:dyDescent="0.75">
      <c r="A9" s="29"/>
      <c r="F9" s="2" t="s">
        <v>65</v>
      </c>
      <c r="G9" s="9">
        <f>G5/12</f>
        <v>0</v>
      </c>
    </row>
    <row r="10" spans="1:7" ht="21" thickBot="1" x14ac:dyDescent="0.75">
      <c r="A10" s="29"/>
      <c r="C10" s="2" t="s">
        <v>0</v>
      </c>
      <c r="D10" s="11"/>
      <c r="F10" s="6" t="s">
        <v>66</v>
      </c>
      <c r="G10" s="8">
        <f>G5/9</f>
        <v>0</v>
      </c>
    </row>
    <row r="11" spans="1:7" ht="39.6" customHeight="1" thickBot="1" x14ac:dyDescent="0.75">
      <c r="A11" s="29"/>
      <c r="C11" s="2" t="s">
        <v>1</v>
      </c>
      <c r="D11" s="11"/>
      <c r="F11" s="2" t="s">
        <v>67</v>
      </c>
      <c r="G11" s="10">
        <f>G5/40</f>
        <v>0</v>
      </c>
    </row>
    <row r="12" spans="1:7" ht="21" thickBot="1" x14ac:dyDescent="0.75">
      <c r="C12" s="2" t="s">
        <v>2</v>
      </c>
      <c r="D12" s="11"/>
    </row>
    <row r="13" spans="1:7" ht="21" customHeight="1" thickBot="1" x14ac:dyDescent="0.75">
      <c r="A13" s="29" t="s">
        <v>8</v>
      </c>
      <c r="C13" s="2" t="s">
        <v>7</v>
      </c>
      <c r="D13" s="11"/>
    </row>
    <row r="14" spans="1:7" ht="21" thickBot="1" x14ac:dyDescent="0.75">
      <c r="A14" s="29"/>
      <c r="C14" s="2" t="s">
        <v>62</v>
      </c>
      <c r="D14" s="11"/>
    </row>
    <row r="15" spans="1:7" ht="21" thickBot="1" x14ac:dyDescent="0.75">
      <c r="A15" s="29"/>
      <c r="C15" s="2" t="s">
        <v>6</v>
      </c>
      <c r="D15" s="11"/>
    </row>
    <row r="16" spans="1:7" ht="6" customHeight="1" thickBot="1" x14ac:dyDescent="0.75"/>
    <row r="17" spans="3:4" ht="41.4" thickBot="1" x14ac:dyDescent="0.75">
      <c r="C17" s="5" t="s">
        <v>11</v>
      </c>
      <c r="D17" s="11"/>
    </row>
    <row r="18" spans="3:4" ht="41.4" thickBot="1" x14ac:dyDescent="0.75">
      <c r="C18" s="5" t="s">
        <v>5</v>
      </c>
      <c r="D18" s="13"/>
    </row>
  </sheetData>
  <mergeCells count="3">
    <mergeCell ref="A2:A5"/>
    <mergeCell ref="A7:A11"/>
    <mergeCell ref="A13:A15"/>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07BDE-38AD-42B5-8C02-E417ABFF3761}">
  <dimension ref="A1:E27"/>
  <sheetViews>
    <sheetView workbookViewId="0">
      <selection activeCell="F17" sqref="F17"/>
    </sheetView>
  </sheetViews>
  <sheetFormatPr defaultRowHeight="20.399999999999999" x14ac:dyDescent="0.7"/>
  <cols>
    <col min="1" max="1" width="36.44140625" style="1" customWidth="1"/>
    <col min="2" max="2" width="8.88671875" style="1"/>
    <col min="3" max="3" width="62.21875" style="1" bestFit="1" customWidth="1"/>
    <col min="4" max="16384" width="8.88671875" style="1"/>
  </cols>
  <sheetData>
    <row r="1" spans="1:5" ht="21" thickBot="1" x14ac:dyDescent="0.75"/>
    <row r="2" spans="1:5" ht="21" thickBot="1" x14ac:dyDescent="0.75">
      <c r="A2" s="29" t="s">
        <v>12</v>
      </c>
      <c r="C2" s="2" t="s">
        <v>14</v>
      </c>
      <c r="D2" s="17"/>
    </row>
    <row r="3" spans="1:5" ht="21" thickBot="1" x14ac:dyDescent="0.75">
      <c r="A3" s="29"/>
      <c r="C3" s="15" t="s">
        <v>30</v>
      </c>
      <c r="D3" s="3"/>
    </row>
    <row r="4" spans="1:5" ht="21" thickBot="1" x14ac:dyDescent="0.75">
      <c r="A4" s="29"/>
    </row>
    <row r="5" spans="1:5" ht="21" thickBot="1" x14ac:dyDescent="0.75">
      <c r="A5" s="29"/>
      <c r="C5" s="16" t="s">
        <v>16</v>
      </c>
      <c r="D5" s="3"/>
      <c r="E5" s="2" t="s">
        <v>29</v>
      </c>
    </row>
    <row r="6" spans="1:5" ht="21" thickBot="1" x14ac:dyDescent="0.75">
      <c r="C6" s="2" t="s">
        <v>18</v>
      </c>
      <c r="D6" s="18"/>
      <c r="E6" s="2">
        <f>D6*(D2+D3)</f>
        <v>0</v>
      </c>
    </row>
    <row r="7" spans="1:5" ht="20.399999999999999" customHeight="1" thickBot="1" x14ac:dyDescent="0.75">
      <c r="A7" s="29" t="s">
        <v>13</v>
      </c>
      <c r="C7" s="6" t="s">
        <v>19</v>
      </c>
      <c r="D7" s="3"/>
      <c r="E7" s="2">
        <f>D7*(D3+D2)</f>
        <v>0</v>
      </c>
    </row>
    <row r="8" spans="1:5" ht="21" thickBot="1" x14ac:dyDescent="0.75">
      <c r="A8" s="29"/>
      <c r="C8" s="2" t="s">
        <v>20</v>
      </c>
      <c r="D8" s="18"/>
      <c r="E8" s="2">
        <f>D8*(D2+D3)</f>
        <v>0</v>
      </c>
    </row>
    <row r="9" spans="1:5" ht="21" thickBot="1" x14ac:dyDescent="0.75">
      <c r="A9" s="29"/>
      <c r="C9" s="15" t="s">
        <v>21</v>
      </c>
      <c r="D9" s="3"/>
      <c r="E9" s="2">
        <f>D9*(D2+D3)</f>
        <v>0</v>
      </c>
    </row>
    <row r="10" spans="1:5" ht="21" thickBot="1" x14ac:dyDescent="0.75">
      <c r="A10" s="29"/>
    </row>
    <row r="11" spans="1:5" ht="21" thickBot="1" x14ac:dyDescent="0.75">
      <c r="A11" s="29"/>
      <c r="C11" s="16" t="s">
        <v>22</v>
      </c>
      <c r="D11" s="3"/>
      <c r="E11" s="2">
        <f>D11*D2</f>
        <v>0</v>
      </c>
    </row>
    <row r="12" spans="1:5" ht="21" thickBot="1" x14ac:dyDescent="0.75">
      <c r="A12" s="29"/>
      <c r="C12" s="2" t="s">
        <v>23</v>
      </c>
      <c r="D12" s="18"/>
      <c r="E12" s="20">
        <f>D12*D3</f>
        <v>0</v>
      </c>
    </row>
    <row r="13" spans="1:5" ht="20.399999999999999" customHeight="1" thickBot="1" x14ac:dyDescent="0.75">
      <c r="C13" s="15" t="s">
        <v>25</v>
      </c>
      <c r="D13" s="3"/>
    </row>
    <row r="14" spans="1:5" ht="21" customHeight="1" thickBot="1" x14ac:dyDescent="0.75">
      <c r="A14" s="29" t="s">
        <v>15</v>
      </c>
    </row>
    <row r="15" spans="1:5" ht="21" thickBot="1" x14ac:dyDescent="0.75">
      <c r="A15" s="29"/>
      <c r="C15" s="2" t="s">
        <v>24</v>
      </c>
      <c r="D15" s="3"/>
    </row>
    <row r="16" spans="1:5" ht="21" thickBot="1" x14ac:dyDescent="0.75">
      <c r="A16" s="29"/>
      <c r="C16" s="2" t="s">
        <v>32</v>
      </c>
      <c r="D16" s="3"/>
    </row>
    <row r="17" spans="1:4" ht="21" thickBot="1" x14ac:dyDescent="0.75">
      <c r="A17" s="29"/>
    </row>
    <row r="18" spans="1:4" ht="21" thickBot="1" x14ac:dyDescent="0.75">
      <c r="A18" s="29"/>
      <c r="C18" s="2" t="s">
        <v>27</v>
      </c>
      <c r="D18" s="7">
        <f>D5+E6+E7+E8+E9+E11+E12+D13+D15</f>
        <v>0</v>
      </c>
    </row>
    <row r="19" spans="1:4" ht="21" thickBot="1" x14ac:dyDescent="0.75">
      <c r="A19" s="29"/>
      <c r="C19" s="2" t="s">
        <v>26</v>
      </c>
      <c r="D19" s="11"/>
    </row>
    <row r="20" spans="1:4" ht="21" thickBot="1" x14ac:dyDescent="0.75">
      <c r="A20" s="29"/>
      <c r="C20" s="15" t="s">
        <v>28</v>
      </c>
      <c r="D20" s="8" t="str">
        <f>IF(D2="","0",(D18-D19)/D2)</f>
        <v>0</v>
      </c>
    </row>
    <row r="21" spans="1:4" x14ac:dyDescent="0.7">
      <c r="A21" s="14"/>
    </row>
    <row r="22" spans="1:4" x14ac:dyDescent="0.7">
      <c r="A22" s="29" t="s">
        <v>17</v>
      </c>
    </row>
    <row r="23" spans="1:4" x14ac:dyDescent="0.7">
      <c r="A23" s="29"/>
    </row>
    <row r="24" spans="1:4" x14ac:dyDescent="0.7">
      <c r="A24" s="29"/>
    </row>
    <row r="25" spans="1:4" x14ac:dyDescent="0.7">
      <c r="A25" s="29"/>
    </row>
    <row r="26" spans="1:4" x14ac:dyDescent="0.7">
      <c r="A26" s="29"/>
    </row>
    <row r="27" spans="1:4" x14ac:dyDescent="0.7">
      <c r="A27" s="29"/>
    </row>
  </sheetData>
  <mergeCells count="4">
    <mergeCell ref="A2:A5"/>
    <mergeCell ref="A22:A27"/>
    <mergeCell ref="A7:A12"/>
    <mergeCell ref="A14:A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B2B67-61DE-433A-B368-FBE1188D44AA}">
  <dimension ref="A1:K27"/>
  <sheetViews>
    <sheetView workbookViewId="0">
      <selection activeCell="D2" sqref="D2"/>
    </sheetView>
  </sheetViews>
  <sheetFormatPr defaultRowHeight="20.399999999999999" x14ac:dyDescent="0.7"/>
  <cols>
    <col min="1" max="1" width="63.6640625" style="1" customWidth="1"/>
    <col min="2" max="2" width="8.88671875" style="1"/>
    <col min="3" max="3" width="69.5546875" style="1" bestFit="1" customWidth="1"/>
    <col min="4" max="4" width="9.77734375" style="1" bestFit="1" customWidth="1"/>
    <col min="5" max="16384" width="8.88671875" style="1"/>
  </cols>
  <sheetData>
    <row r="1" spans="1:11" ht="21" thickBot="1" x14ac:dyDescent="0.75"/>
    <row r="2" spans="1:11" ht="21" thickBot="1" x14ac:dyDescent="0.75">
      <c r="A2" s="29" t="s">
        <v>55</v>
      </c>
      <c r="C2" s="2" t="s">
        <v>14</v>
      </c>
      <c r="D2" s="17"/>
    </row>
    <row r="3" spans="1:11" ht="21" thickBot="1" x14ac:dyDescent="0.75">
      <c r="A3" s="29"/>
      <c r="C3" s="15" t="s">
        <v>30</v>
      </c>
      <c r="D3" s="3"/>
    </row>
    <row r="4" spans="1:11" ht="21" thickBot="1" x14ac:dyDescent="0.75">
      <c r="A4" s="29"/>
      <c r="D4" s="28"/>
    </row>
    <row r="5" spans="1:11" ht="21" thickBot="1" x14ac:dyDescent="0.75">
      <c r="A5" s="29"/>
      <c r="C5" s="2" t="s">
        <v>31</v>
      </c>
      <c r="D5" s="11"/>
    </row>
    <row r="6" spans="1:11" ht="21" thickBot="1" x14ac:dyDescent="0.75">
      <c r="A6" s="12"/>
      <c r="C6" s="4" t="s">
        <v>33</v>
      </c>
      <c r="D6" s="11"/>
    </row>
    <row r="7" spans="1:11" ht="20.399999999999999" customHeight="1" x14ac:dyDescent="0.7">
      <c r="A7" s="29" t="s">
        <v>57</v>
      </c>
      <c r="D7" s="28"/>
    </row>
    <row r="8" spans="1:11" ht="21" thickBot="1" x14ac:dyDescent="0.75">
      <c r="A8" s="29"/>
    </row>
    <row r="9" spans="1:11" ht="21" thickBot="1" x14ac:dyDescent="0.75">
      <c r="A9" s="29"/>
      <c r="C9" s="23" t="s">
        <v>41</v>
      </c>
      <c r="D9" s="21" t="s">
        <v>34</v>
      </c>
      <c r="E9" s="23" t="s">
        <v>35</v>
      </c>
      <c r="F9" s="21" t="s">
        <v>36</v>
      </c>
      <c r="G9" s="23" t="s">
        <v>37</v>
      </c>
      <c r="H9" s="23" t="s">
        <v>38</v>
      </c>
      <c r="I9" s="23" t="s">
        <v>39</v>
      </c>
      <c r="J9" s="23" t="s">
        <v>40</v>
      </c>
      <c r="K9" s="23" t="s">
        <v>40</v>
      </c>
    </row>
    <row r="10" spans="1:11" ht="21" thickBot="1" x14ac:dyDescent="0.75">
      <c r="A10" s="29"/>
      <c r="C10" s="19" t="s">
        <v>42</v>
      </c>
      <c r="D10" s="11"/>
      <c r="E10" s="24"/>
      <c r="F10" s="11"/>
      <c r="G10" s="24"/>
      <c r="H10" s="11"/>
      <c r="I10" s="24"/>
      <c r="J10" s="11"/>
      <c r="K10" s="8">
        <f>SUM(D10:J10)</f>
        <v>0</v>
      </c>
    </row>
    <row r="11" spans="1:11" ht="21" thickBot="1" x14ac:dyDescent="0.75">
      <c r="A11" s="29"/>
      <c r="C11" s="2" t="s">
        <v>43</v>
      </c>
      <c r="D11" s="24"/>
      <c r="E11" s="11"/>
      <c r="F11" s="24"/>
      <c r="G11" s="11"/>
      <c r="H11" s="24"/>
      <c r="I11" s="11"/>
      <c r="J11" s="25"/>
      <c r="K11" s="8">
        <f t="shared" ref="K11:K12" si="0">SUM(D11:J11)</f>
        <v>0</v>
      </c>
    </row>
    <row r="12" spans="1:11" ht="21" thickBot="1" x14ac:dyDescent="0.75">
      <c r="A12" s="29"/>
      <c r="C12" s="22" t="s">
        <v>44</v>
      </c>
      <c r="D12" s="11"/>
      <c r="E12" s="24"/>
      <c r="F12" s="11"/>
      <c r="G12" s="24"/>
      <c r="H12" s="11"/>
      <c r="I12" s="24"/>
      <c r="J12" s="11"/>
      <c r="K12" s="8">
        <f t="shared" si="0"/>
        <v>0</v>
      </c>
    </row>
    <row r="13" spans="1:11" ht="21" thickBot="1" x14ac:dyDescent="0.75">
      <c r="A13" s="12"/>
      <c r="C13" s="2" t="s">
        <v>45</v>
      </c>
      <c r="D13" s="11"/>
      <c r="E13" s="11"/>
      <c r="F13" s="24"/>
      <c r="G13" s="11"/>
      <c r="H13" s="24"/>
      <c r="I13" s="11"/>
      <c r="J13" s="25"/>
      <c r="K13" s="8">
        <f>SUM(D13:J13)</f>
        <v>0</v>
      </c>
    </row>
    <row r="14" spans="1:11" ht="21" thickBot="1" x14ac:dyDescent="0.75">
      <c r="A14" s="29" t="s">
        <v>15</v>
      </c>
      <c r="C14" s="2" t="s">
        <v>46</v>
      </c>
      <c r="D14" s="24"/>
      <c r="E14" s="11"/>
      <c r="F14" s="11"/>
      <c r="G14" s="24"/>
      <c r="H14" s="11"/>
      <c r="I14" s="24"/>
      <c r="J14" s="11"/>
      <c r="K14" s="8">
        <f>SUM(D14:J14)</f>
        <v>0</v>
      </c>
    </row>
    <row r="15" spans="1:11" ht="21" thickBot="1" x14ac:dyDescent="0.75">
      <c r="A15" s="29"/>
      <c r="C15" s="22" t="s">
        <v>47</v>
      </c>
      <c r="D15" s="11"/>
      <c r="E15" s="24"/>
      <c r="F15" s="11"/>
      <c r="G15" s="11"/>
      <c r="H15" s="24"/>
      <c r="I15" s="11"/>
      <c r="J15" s="25"/>
      <c r="K15" s="8">
        <f>SUM(D15:J15)</f>
        <v>0</v>
      </c>
    </row>
    <row r="16" spans="1:11" ht="21" thickBot="1" x14ac:dyDescent="0.75">
      <c r="A16" s="29"/>
      <c r="C16" s="2" t="s">
        <v>48</v>
      </c>
      <c r="D16" s="24"/>
      <c r="E16" s="11"/>
      <c r="F16" s="24"/>
      <c r="G16" s="11"/>
      <c r="H16" s="11"/>
      <c r="I16" s="24"/>
      <c r="J16" s="11"/>
      <c r="K16" s="8">
        <f>SUM(D16:J16)</f>
        <v>0</v>
      </c>
    </row>
    <row r="17" spans="1:11" ht="21" thickBot="1" x14ac:dyDescent="0.75">
      <c r="A17" s="29"/>
      <c r="C17" s="20" t="s">
        <v>56</v>
      </c>
      <c r="D17" s="11"/>
      <c r="E17" s="26"/>
      <c r="F17" s="11"/>
      <c r="G17" s="26"/>
      <c r="H17" s="11"/>
      <c r="I17" s="11"/>
      <c r="J17" s="27"/>
      <c r="K17" s="8">
        <f>SUM(D17:J17)</f>
        <v>0</v>
      </c>
    </row>
    <row r="18" spans="1:11" ht="21" thickBot="1" x14ac:dyDescent="0.75">
      <c r="A18" s="29"/>
      <c r="C18" s="23" t="s">
        <v>29</v>
      </c>
      <c r="D18" s="8">
        <f t="shared" ref="D18:J18" si="1">SUM(D10:D17)</f>
        <v>0</v>
      </c>
      <c r="E18" s="8">
        <f t="shared" si="1"/>
        <v>0</v>
      </c>
      <c r="F18" s="8">
        <f t="shared" si="1"/>
        <v>0</v>
      </c>
      <c r="G18" s="8">
        <f t="shared" si="1"/>
        <v>0</v>
      </c>
      <c r="H18" s="8">
        <f t="shared" si="1"/>
        <v>0</v>
      </c>
      <c r="I18" s="8">
        <f t="shared" si="1"/>
        <v>0</v>
      </c>
      <c r="J18" s="8">
        <f t="shared" si="1"/>
        <v>0</v>
      </c>
      <c r="K18" s="8">
        <f t="shared" ref="K18" si="2">SUM(D18:J18)</f>
        <v>0</v>
      </c>
    </row>
    <row r="19" spans="1:11" ht="21" thickBot="1" x14ac:dyDescent="0.75">
      <c r="A19" s="29"/>
    </row>
    <row r="20" spans="1:11" ht="21" customHeight="1" thickBot="1" x14ac:dyDescent="0.75">
      <c r="A20" s="29" t="s">
        <v>54</v>
      </c>
      <c r="C20" s="4" t="s">
        <v>53</v>
      </c>
      <c r="D20" s="11"/>
    </row>
    <row r="21" spans="1:11" ht="21" thickBot="1" x14ac:dyDescent="0.75">
      <c r="A21" s="29"/>
      <c r="C21" s="4" t="s">
        <v>49</v>
      </c>
      <c r="D21" s="11"/>
    </row>
    <row r="22" spans="1:11" ht="21" thickBot="1" x14ac:dyDescent="0.75">
      <c r="A22" s="29"/>
      <c r="D22" s="28"/>
    </row>
    <row r="23" spans="1:11" ht="21" thickBot="1" x14ac:dyDescent="0.75">
      <c r="A23" s="29"/>
      <c r="C23" s="4" t="s">
        <v>27</v>
      </c>
      <c r="D23" s="8">
        <f>(K18*(D2+D3))+D5+D6</f>
        <v>0</v>
      </c>
    </row>
    <row r="24" spans="1:11" ht="21" thickBot="1" x14ac:dyDescent="0.75">
      <c r="A24" s="29"/>
      <c r="C24" s="4" t="s">
        <v>50</v>
      </c>
      <c r="D24" s="11"/>
    </row>
    <row r="25" spans="1:11" ht="21" thickBot="1" x14ac:dyDescent="0.75">
      <c r="A25" s="29"/>
      <c r="C25" s="4" t="s">
        <v>51</v>
      </c>
      <c r="D25" s="11"/>
    </row>
    <row r="26" spans="1:11" ht="21" thickBot="1" x14ac:dyDescent="0.75">
      <c r="A26" s="29"/>
      <c r="D26" s="28"/>
    </row>
    <row r="27" spans="1:11" ht="21" thickBot="1" x14ac:dyDescent="0.75">
      <c r="C27" s="2" t="s">
        <v>52</v>
      </c>
      <c r="D27" s="8" t="str">
        <f>IF(D2="","0",(D23-D24-D25)/D2)</f>
        <v>0</v>
      </c>
    </row>
  </sheetData>
  <mergeCells count="4">
    <mergeCell ref="A2:A5"/>
    <mergeCell ref="A14:A19"/>
    <mergeCell ref="A7:A12"/>
    <mergeCell ref="A20:A2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62511F5A5069F40BE8C9775485ADD4A" ma:contentTypeVersion="15" ma:contentTypeDescription="Create a new document." ma:contentTypeScope="" ma:versionID="0ebf6391d6d434ab66c9ce3f5fac5006">
  <xsd:schema xmlns:xsd="http://www.w3.org/2001/XMLSchema" xmlns:xs="http://www.w3.org/2001/XMLSchema" xmlns:p="http://schemas.microsoft.com/office/2006/metadata/properties" xmlns:ns2="0417864f-20f3-4088-8c99-ef864ec2bf9d" xmlns:ns3="30db2ac6-5e89-45df-80f5-23bed9e2fb6c" targetNamespace="http://schemas.microsoft.com/office/2006/metadata/properties" ma:root="true" ma:fieldsID="44a1f1497b3aef5ec86334a0a38ade42" ns2:_="" ns3:_="">
    <xsd:import namespace="0417864f-20f3-4088-8c99-ef864ec2bf9d"/>
    <xsd:import namespace="30db2ac6-5e89-45df-80f5-23bed9e2fb6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17864f-20f3-4088-8c99-ef864ec2b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6883a8e-427c-4c32-8f59-5a7cd2abd8b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0db2ac6-5e89-45df-80f5-23bed9e2fb6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b4905d4-b60a-410e-b516-5240c866e204}" ma:internalName="TaxCatchAll" ma:showField="CatchAllData" ma:web="30db2ac6-5e89-45df-80f5-23bed9e2fb6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0db2ac6-5e89-45df-80f5-23bed9e2fb6c" xsi:nil="true"/>
    <lcf76f155ced4ddcb4097134ff3c332f xmlns="0417864f-20f3-4088-8c99-ef864ec2bf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410362-1F14-44CB-A804-E471B126B346}">
  <ds:schemaRefs>
    <ds:schemaRef ds:uri="http://schemas.microsoft.com/sharepoint/v3/contenttype/forms"/>
  </ds:schemaRefs>
</ds:datastoreItem>
</file>

<file path=customXml/itemProps2.xml><?xml version="1.0" encoding="utf-8"?>
<ds:datastoreItem xmlns:ds="http://schemas.openxmlformats.org/officeDocument/2006/customXml" ds:itemID="{9365442E-F893-4143-A767-529C6C69AF41}"/>
</file>

<file path=customXml/itemProps3.xml><?xml version="1.0" encoding="utf-8"?>
<ds:datastoreItem xmlns:ds="http://schemas.openxmlformats.org/officeDocument/2006/customXml" ds:itemID="{E7C443E1-1420-4E26-8760-4486F0B4ECC8}">
  <ds:schemaRefs>
    <ds:schemaRef ds:uri="http://www.w3.org/XML/1998/namespace"/>
    <ds:schemaRef ds:uri="http://purl.org/dc/terms/"/>
    <ds:schemaRef ds:uri="http://schemas.microsoft.com/office/infopath/2007/PartnerControls"/>
    <ds:schemaRef ds:uri="9283a09f-bb5d-4283-aa5f-f0f106a3db93"/>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362257c6-1f9d-4e6f-9f8f-41ec482b7cc2"/>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Unit fees</vt:lpstr>
      <vt:lpstr>Day trip</vt:lpstr>
      <vt:lpstr>Residential trip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Thomas</dc:creator>
  <cp:lastModifiedBy>Anna Thomas</cp:lastModifiedBy>
  <cp:lastPrinted>2023-12-04T15:25:38Z</cp:lastPrinted>
  <dcterms:created xsi:type="dcterms:W3CDTF">2023-12-04T15:19:40Z</dcterms:created>
  <dcterms:modified xsi:type="dcterms:W3CDTF">2024-10-15T10:51:38Z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0x010100262511F5A5069F40BE8C9775485ADD4A</vt:lpwstr>
  </property>
  <property fmtid="{D5CDD505-2E9C-101B-9397-08002B2CF9AE}" pid="3" name="MediaServiceImageTags">
    <vt:lpwstr/>
  </property>
</Properties>
</file>